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ate1904="1"/>
  <mc:AlternateContent xmlns:mc="http://schemas.openxmlformats.org/markup-compatibility/2006">
    <mc:Choice Requires="x15">
      <x15ac:absPath xmlns:x15ac="http://schemas.microsoft.com/office/spreadsheetml/2010/11/ac" url="C:\Users\ianta\Documents\Uryside Park\Accounts\"/>
    </mc:Choice>
  </mc:AlternateContent>
  <xr:revisionPtr revIDLastSave="0" documentId="8_{5F1A9A66-47F4-4702-AA1F-1D0F3165DF8A}" xr6:coauthVersionLast="47" xr6:coauthVersionMax="47" xr10:uidLastSave="{00000000-0000-0000-0000-000000000000}"/>
  <bookViews>
    <workbookView xWindow="-120" yWindow="-120" windowWidth="29040" windowHeight="15840" firstSheet="2" activeTab="1" xr2:uid="{00000000-000D-0000-FFFF-FFFF00000000}"/>
  </bookViews>
  <sheets>
    <sheet name="Export Summary" sheetId="1" r:id="rId1"/>
    <sheet name="Accounts " sheetId="2" r:id="rId2"/>
    <sheet name="Receipts &amp; Expenditur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C11" i="2"/>
  <c r="C10" i="2"/>
  <c r="C9" i="2"/>
  <c r="K5" i="3"/>
  <c r="E20" i="2" s="1"/>
  <c r="H20" i="2" s="1"/>
  <c r="B21" i="2"/>
  <c r="B20" i="2"/>
  <c r="B19" i="2"/>
  <c r="B18" i="2"/>
  <c r="B17" i="2"/>
  <c r="B16" i="2"/>
  <c r="H27" i="2" l="1"/>
  <c r="F30" i="3"/>
  <c r="F29" i="3"/>
  <c r="F28" i="3"/>
  <c r="F27" i="3"/>
  <c r="F26" i="3"/>
  <c r="F25" i="3"/>
  <c r="F24" i="3"/>
  <c r="F23" i="3"/>
  <c r="F22" i="3"/>
  <c r="F21" i="3"/>
  <c r="F20" i="3"/>
  <c r="F18" i="3"/>
  <c r="F17" i="3"/>
  <c r="F16" i="3"/>
  <c r="F15" i="3"/>
  <c r="F14" i="3"/>
  <c r="F13" i="3"/>
  <c r="F12" i="3"/>
  <c r="F11" i="3"/>
  <c r="F10" i="3"/>
  <c r="F9" i="3"/>
  <c r="F8" i="3"/>
  <c r="F7" i="3"/>
  <c r="F6" i="3"/>
  <c r="U5" i="3"/>
  <c r="T5" i="3"/>
  <c r="G6" i="2" s="1"/>
  <c r="S5" i="3"/>
  <c r="R5" i="3"/>
  <c r="Q5" i="3"/>
  <c r="D11" i="2" s="1"/>
  <c r="H11" i="2" s="1"/>
  <c r="P5" i="3"/>
  <c r="D10" i="2" s="1"/>
  <c r="O5" i="3"/>
  <c r="D9" i="2" s="1"/>
  <c r="H9" i="2" s="1"/>
  <c r="N5" i="3"/>
  <c r="M5" i="3"/>
  <c r="L5" i="3"/>
  <c r="E21" i="2" s="1"/>
  <c r="H21" i="2" s="1"/>
  <c r="J5" i="3"/>
  <c r="E19" i="2" s="1"/>
  <c r="H19" i="2" s="1"/>
  <c r="I5" i="3"/>
  <c r="E18" i="2" s="1"/>
  <c r="H18" i="2" s="1"/>
  <c r="H5" i="3"/>
  <c r="E17" i="2" s="1"/>
  <c r="H17" i="2" s="1"/>
  <c r="G5" i="3"/>
  <c r="E16" i="2" s="1"/>
  <c r="D5" i="3"/>
  <c r="C5" i="3"/>
  <c r="C28" i="2"/>
  <c r="G12" i="2"/>
  <c r="E6" i="2" l="1"/>
  <c r="V5" i="3"/>
  <c r="H10" i="2"/>
  <c r="D8" i="2"/>
  <c r="H8" i="2" s="1"/>
  <c r="G22" i="2"/>
  <c r="G13" i="2"/>
  <c r="E22" i="2"/>
  <c r="F5" i="3"/>
  <c r="E5" i="3"/>
  <c r="H6" i="2"/>
  <c r="H12" i="2" s="1"/>
  <c r="H13" i="2" s="1"/>
  <c r="E12" i="2"/>
  <c r="E13" i="2" s="1"/>
  <c r="H16" i="2" l="1"/>
  <c r="H22" i="2" s="1"/>
  <c r="H24" i="2" s="1"/>
  <c r="H28" i="2" s="1"/>
  <c r="H29" i="2" s="1"/>
  <c r="H31" i="2" s="1"/>
  <c r="G28" i="2"/>
  <c r="G29" i="2" s="1"/>
  <c r="E28" i="2"/>
  <c r="E29" i="2" s="1"/>
</calcChain>
</file>

<file path=xl/sharedStrings.xml><?xml version="1.0" encoding="utf-8"?>
<sst xmlns="http://schemas.openxmlformats.org/spreadsheetml/2006/main" count="79" uniqueCount="67">
  <si>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</si>
  <si>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</si>
  <si>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</si>
  <si>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</si>
  <si>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 xml:space="preserve">Accounts </t>
  </si>
  <si>
    <t>Table 1</t>
  </si>
  <si>
    <t>Receipts &amp; Expenditure</t>
  </si>
  <si>
    <t>URY RIVERSIDE PARK  (SC046919)</t>
  </si>
  <si>
    <t>RECEIPTS AND PAYMENTS FOR THE YEAR ENDED 31 January 2021</t>
  </si>
  <si>
    <t xml:space="preserve">                             Restricted Funds</t>
  </si>
  <si>
    <t xml:space="preserve">                                Unrestricted Funds</t>
  </si>
  <si>
    <t>Total</t>
  </si>
  <si>
    <t>Income</t>
  </si>
  <si>
    <t>Donations</t>
  </si>
  <si>
    <t>Grants</t>
  </si>
  <si>
    <t>Total Income</t>
  </si>
  <si>
    <t>Expenditure</t>
  </si>
  <si>
    <t>Total Expenditure</t>
  </si>
  <si>
    <t>Surplus / (Deficit) for year</t>
  </si>
  <si>
    <t>Opening Balance</t>
  </si>
  <si>
    <t>Closing Balance</t>
  </si>
  <si>
    <t>Balance per Bank as at 31st January 2021</t>
  </si>
  <si>
    <t>_________________________</t>
  </si>
  <si>
    <t>02/05/2021</t>
  </si>
  <si>
    <t>Signed</t>
  </si>
  <si>
    <t>Date</t>
  </si>
  <si>
    <t>Independent Examiner -</t>
  </si>
  <si>
    <t>Fiona Anderson</t>
  </si>
  <si>
    <t>Approved by the Trustees and signed on their behalf</t>
  </si>
  <si>
    <t>________</t>
  </si>
  <si>
    <t>__________________</t>
  </si>
  <si>
    <t>__________</t>
  </si>
  <si>
    <t>Stephen Hargreaves - Treasurer</t>
  </si>
  <si>
    <t>Martin Auld - Chairman</t>
  </si>
  <si>
    <t>Restricted</t>
  </si>
  <si>
    <t>Unrestricted</t>
  </si>
  <si>
    <t>Clydesdale Bank</t>
  </si>
  <si>
    <t>Balance</t>
  </si>
  <si>
    <t>Insurance</t>
  </si>
  <si>
    <t>Rental of Hall</t>
  </si>
  <si>
    <t>Ground Maintenance</t>
  </si>
  <si>
    <t>Bank Charge</t>
  </si>
  <si>
    <t>Entrance Construction</t>
  </si>
  <si>
    <t>Park static equiment</t>
  </si>
  <si>
    <t>Rent Grant</t>
  </si>
  <si>
    <t>Insurance Grant</t>
  </si>
  <si>
    <t>Entrance stone</t>
  </si>
  <si>
    <t>Maintenance Grant</t>
  </si>
  <si>
    <t>Contra</t>
  </si>
  <si>
    <t>Aberdeenshire Council</t>
  </si>
  <si>
    <t>Aberdeenshire Council - Ice signs</t>
  </si>
  <si>
    <t>St mary's centre - room rent UPD 11</t>
  </si>
  <si>
    <t>Aberdeenshire Council - Room Rent</t>
  </si>
  <si>
    <t>St mary's centre - room rent UPD 12</t>
  </si>
  <si>
    <t>A&amp;P Bruce  -Maintenance of compensatory trees -  INV 802 ury park</t>
  </si>
  <si>
    <t>Aberdeenshire Council - Maintenance of Compensatory trees</t>
  </si>
  <si>
    <t>Calder Builders - Entrance Stone purchase - Invoice 20/01</t>
  </si>
  <si>
    <t xml:space="preserve">Aberdeenshire council - Recovery of Insurance costs. </t>
  </si>
  <si>
    <t>Donation - CAF 2009017206CF</t>
  </si>
  <si>
    <t>BD Services - Welding storage container - Inv 48/20</t>
  </si>
  <si>
    <t>St Mary's Episcopal Church - Donation</t>
  </si>
  <si>
    <t>A&amp;P Bruce  -Grass cutting and spreading -  INV 839 ury park</t>
  </si>
  <si>
    <t>A&amp;P Bruce  -Grass cutting and spreading -  INV 839 ury park - Refund as paid directly by aberdeenshire council</t>
  </si>
  <si>
    <t>Anonymous Donation for bench Purchase.</t>
  </si>
  <si>
    <t>Fusion Hog Roast - Bench Purchase - Inv 124</t>
  </si>
  <si>
    <t>Donation - CAF 21011824326CF</t>
  </si>
  <si>
    <t>Bank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</si>
</sst>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9">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Arial"/>
    </font>
    <font>
      <sz val="12"/>
      <color indexed="8"/>
      <name val="Arial"/>
    </font>
    <font>
      <u/>
      <sz val="10"/>
      <color theme="10"/>
      <name val="Helvetica Neue"/>
    </font>
    <font>
      <b/>
      <sz val="11"/>
      <color indexed="8"/>
      <name val="Arial"/>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11">
    <border>
      <left/>
      <right/>
      <top/>
      <bottom/>
      <diagonal/>
    </border>
    <border>
      <left/>
      <right/>
      <top/>
      <bottom/>
      <diagonal/>
    </border>
    <border>
      <left/>
      <right/>
      <top/>
      <bottom style="thin">
        <color indexed="12"/>
      </bottom>
      <diagonal/>
    </border>
    <border>
      <left/>
      <right/>
      <top style="thin">
        <color indexed="12"/>
      </top>
      <bottom/>
      <diagonal/>
    </border>
    <border>
      <left/>
      <right/>
      <top style="thin">
        <color indexed="12"/>
      </top>
      <bottom style="thin">
        <color indexed="12"/>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thick">
        <color indexed="8"/>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s>
  <cellStyleXfs count="2">
    <xf numFmtId="0" fontId="0" fillId="0" borderId="0" applyNumberFormat="0" applyFill="0" applyBorder="0" applyProtection="0">
      <alignment vertical="top" wrapText="1"/>
    </xf>
    <xf numFmtId="0" fontId="7" fillId="0" borderId="0" applyNumberFormat="0" applyFill="0" applyBorder="0" applyAlignment="0" applyProtection="0">
      <alignment vertical="top" wrapText="1"/>
    </xf>
  </cellStyleXfs>
  <cellXfs count="71">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49" fontId="4" fillId="0" borderId="1" xfId="0" applyNumberFormat="1" applyFont="1" applyBorder="1" applyAlignment="1">
      <alignment vertical="top"/>
    </xf>
    <xf numFmtId="0" fontId="0" fillId="0" borderId="1" xfId="0" applyFont="1" applyBorder="1" applyAlignment="1">
      <alignment vertical="top"/>
    </xf>
    <xf numFmtId="0" fontId="4" fillId="0" borderId="1" xfId="0" applyFont="1" applyBorder="1" applyAlignment="1">
      <alignment vertical="top" wrapText="1"/>
    </xf>
    <xf numFmtId="49" fontId="5" fillId="0" borderId="1" xfId="0" applyNumberFormat="1" applyFont="1" applyBorder="1" applyAlignment="1">
      <alignment horizontal="left"/>
    </xf>
    <xf numFmtId="0" fontId="0" fillId="0" borderId="1" xfId="0" applyFont="1" applyBorder="1" applyAlignment="1">
      <alignment vertical="top" wrapText="1"/>
    </xf>
    <xf numFmtId="0" fontId="4" fillId="0" borderId="1" xfId="0" applyFont="1" applyBorder="1" applyAlignment="1">
      <alignment horizontal="center" vertical="top"/>
    </xf>
    <xf numFmtId="49" fontId="4" fillId="0" borderId="1" xfId="0" applyNumberFormat="1" applyFont="1" applyBorder="1" applyAlignment="1">
      <alignment horizontal="center" vertical="top"/>
    </xf>
    <xf numFmtId="49" fontId="0" fillId="0" borderId="1" xfId="0" applyNumberFormat="1" applyFont="1" applyBorder="1" applyAlignment="1">
      <alignment vertical="top"/>
    </xf>
    <xf numFmtId="39" fontId="0" fillId="0" borderId="1" xfId="0" applyNumberFormat="1" applyFont="1" applyBorder="1" applyAlignment="1">
      <alignment vertical="top" wrapText="1"/>
    </xf>
    <xf numFmtId="49" fontId="0" fillId="0" borderId="1" xfId="0" applyNumberFormat="1" applyFont="1" applyBorder="1" applyAlignment="1">
      <alignment horizontal="left" vertical="top"/>
    </xf>
    <xf numFmtId="39" fontId="0" fillId="0" borderId="2" xfId="0" applyNumberFormat="1" applyFont="1" applyBorder="1" applyAlignment="1">
      <alignment vertical="top" wrapText="1"/>
    </xf>
    <xf numFmtId="39" fontId="0" fillId="0" borderId="3" xfId="0" applyNumberFormat="1" applyFont="1" applyBorder="1" applyAlignment="1">
      <alignment vertical="top" wrapText="1"/>
    </xf>
    <xf numFmtId="39" fontId="0" fillId="0" borderId="4" xfId="0" applyNumberFormat="1" applyFont="1" applyBorder="1" applyAlignment="1">
      <alignment vertical="top" wrapText="1"/>
    </xf>
    <xf numFmtId="49" fontId="0" fillId="0" borderId="1" xfId="0" applyNumberFormat="1" applyFont="1" applyBorder="1" applyAlignment="1">
      <alignment vertical="top" wrapText="1"/>
    </xf>
    <xf numFmtId="0" fontId="0" fillId="0" borderId="3" xfId="0" applyFont="1" applyBorder="1" applyAlignment="1">
      <alignment vertical="top" wrapText="1"/>
    </xf>
    <xf numFmtId="0" fontId="6" fillId="0" borderId="1" xfId="0" applyFont="1" applyBorder="1" applyAlignment="1">
      <alignment horizontal="left" vertical="top"/>
    </xf>
    <xf numFmtId="39" fontId="6" fillId="0" borderId="1" xfId="0" applyNumberFormat="1" applyFont="1" applyBorder="1" applyAlignment="1">
      <alignment horizontal="left" vertical="top"/>
    </xf>
    <xf numFmtId="1" fontId="6"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0" fontId="0" fillId="0" borderId="0" xfId="0" applyNumberFormat="1" applyFont="1" applyAlignment="1">
      <alignment vertical="top" wrapText="1"/>
    </xf>
    <xf numFmtId="0" fontId="0" fillId="0" borderId="5" xfId="0" applyFont="1" applyBorder="1" applyAlignment="1">
      <alignment horizontal="center" vertical="top" wrapText="1"/>
    </xf>
    <xf numFmtId="0" fontId="4" fillId="0" borderId="6" xfId="0" applyFont="1" applyBorder="1" applyAlignment="1">
      <alignment horizontal="center" vertical="top" wrapText="1"/>
    </xf>
    <xf numFmtId="1" fontId="0" fillId="4" borderId="6" xfId="0" applyNumberFormat="1" applyFont="1" applyFill="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5" borderId="8" xfId="0" applyFont="1" applyFill="1" applyBorder="1" applyAlignment="1">
      <alignment horizontal="center" vertical="top"/>
    </xf>
    <xf numFmtId="0" fontId="0" fillId="5" borderId="6" xfId="0" applyFont="1" applyFill="1" applyBorder="1" applyAlignment="1">
      <alignment horizontal="center" vertical="top" wrapText="1"/>
    </xf>
    <xf numFmtId="0" fontId="0" fillId="5" borderId="6" xfId="0" applyFont="1" applyFill="1" applyBorder="1" applyAlignment="1">
      <alignment horizontal="center" vertical="top"/>
    </xf>
    <xf numFmtId="0" fontId="0" fillId="0" borderId="9" xfId="0" applyFont="1" applyBorder="1" applyAlignment="1">
      <alignment horizontal="center" vertical="top" wrapText="1"/>
    </xf>
    <xf numFmtId="49" fontId="0" fillId="5" borderId="8" xfId="0" applyNumberFormat="1" applyFont="1" applyFill="1" applyBorder="1" applyAlignment="1">
      <alignment horizontal="center" vertical="top"/>
    </xf>
    <xf numFmtId="49" fontId="0" fillId="5" borderId="6" xfId="0" applyNumberFormat="1" applyFont="1" applyFill="1" applyBorder="1" applyAlignment="1">
      <alignment horizontal="center" vertical="top"/>
    </xf>
    <xf numFmtId="49" fontId="0" fillId="0" borderId="6" xfId="0" applyNumberFormat="1" applyFont="1" applyBorder="1" applyAlignment="1">
      <alignment horizontal="center" vertical="top" wrapText="1"/>
    </xf>
    <xf numFmtId="49" fontId="4" fillId="0" borderId="6"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49" fontId="0" fillId="5" borderId="8" xfId="0" applyNumberFormat="1" applyFont="1" applyFill="1" applyBorder="1" applyAlignment="1">
      <alignment horizontal="center" vertical="top" wrapText="1"/>
    </xf>
    <xf numFmtId="49" fontId="0" fillId="5" borderId="6" xfId="0" applyNumberFormat="1" applyFont="1" applyFill="1" applyBorder="1" applyAlignment="1">
      <alignment horizontal="center" vertical="top" wrapText="1"/>
    </xf>
    <xf numFmtId="0" fontId="0" fillId="4" borderId="6" xfId="0" applyFont="1" applyFill="1" applyBorder="1" applyAlignment="1">
      <alignment vertical="top" wrapText="1"/>
    </xf>
    <xf numFmtId="39" fontId="0" fillId="4" borderId="6" xfId="0" applyNumberFormat="1" applyFont="1" applyFill="1" applyBorder="1" applyAlignment="1">
      <alignment vertical="top" wrapText="1"/>
    </xf>
    <xf numFmtId="39" fontId="0" fillId="4" borderId="7" xfId="0" applyNumberFormat="1" applyFont="1" applyFill="1" applyBorder="1" applyAlignment="1">
      <alignment vertical="top" wrapText="1"/>
    </xf>
    <xf numFmtId="39" fontId="0" fillId="4" borderId="8" xfId="0" applyNumberFormat="1" applyFont="1" applyFill="1" applyBorder="1" applyAlignment="1">
      <alignment vertical="top" wrapText="1"/>
    </xf>
    <xf numFmtId="164" fontId="0" fillId="0" borderId="6" xfId="0" applyNumberFormat="1" applyFont="1" applyBorder="1" applyAlignment="1">
      <alignment vertical="top" wrapText="1"/>
    </xf>
    <xf numFmtId="49" fontId="0" fillId="0" borderId="6" xfId="0" applyNumberFormat="1" applyFont="1" applyBorder="1" applyAlignment="1">
      <alignment vertical="top" wrapText="1"/>
    </xf>
    <xf numFmtId="39" fontId="0" fillId="0" borderId="6" xfId="0" applyNumberFormat="1" applyFont="1" applyBorder="1" applyAlignment="1">
      <alignment vertical="top" wrapText="1"/>
    </xf>
    <xf numFmtId="39" fontId="0" fillId="6" borderId="6" xfId="0" applyNumberFormat="1" applyFont="1" applyFill="1" applyBorder="1" applyAlignment="1">
      <alignment vertical="top" wrapText="1"/>
    </xf>
    <xf numFmtId="39" fontId="0" fillId="0" borderId="7" xfId="0" applyNumberFormat="1" applyFont="1" applyBorder="1" applyAlignment="1">
      <alignment vertical="top" wrapText="1"/>
    </xf>
    <xf numFmtId="39" fontId="0" fillId="5" borderId="8" xfId="0" applyNumberFormat="1" applyFont="1" applyFill="1" applyBorder="1" applyAlignment="1">
      <alignment vertical="top" wrapText="1"/>
    </xf>
    <xf numFmtId="39" fontId="0" fillId="5" borderId="6" xfId="0" applyNumberFormat="1" applyFont="1" applyFill="1" applyBorder="1" applyAlignment="1">
      <alignment vertical="top" wrapText="1"/>
    </xf>
    <xf numFmtId="0" fontId="0" fillId="0" borderId="6" xfId="0" applyFont="1" applyBorder="1" applyAlignment="1">
      <alignment vertical="top" wrapText="1"/>
    </xf>
    <xf numFmtId="49" fontId="0" fillId="0" borderId="6" xfId="0" applyNumberFormat="1" applyBorder="1">
      <alignment vertical="top" wrapText="1"/>
    </xf>
    <xf numFmtId="14" fontId="0" fillId="0" borderId="6" xfId="0" applyNumberFormat="1" applyFont="1" applyBorder="1" applyAlignment="1">
      <alignment vertical="top" wrapText="1"/>
    </xf>
    <xf numFmtId="49" fontId="8" fillId="0" borderId="1" xfId="0" applyNumberFormat="1" applyFont="1" applyBorder="1" applyAlignment="1">
      <alignment horizontal="left"/>
    </xf>
    <xf numFmtId="39" fontId="0" fillId="0" borderId="4" xfId="0" applyNumberFormat="1" applyBorder="1">
      <alignment vertical="top" wrapText="1"/>
    </xf>
    <xf numFmtId="49" fontId="7" fillId="0" borderId="6" xfId="1" applyNumberFormat="1" applyBorder="1" applyAlignment="1">
      <alignment vertical="top" wrapText="1"/>
    </xf>
    <xf numFmtId="0" fontId="0" fillId="0" borderId="0" xfId="0" applyFont="1" applyAlignment="1">
      <alignment vertical="top" wrapText="1"/>
    </xf>
    <xf numFmtId="49" fontId="7" fillId="0" borderId="6" xfId="1" applyNumberFormat="1" applyBorder="1">
      <alignment vertical="top" wrapText="1"/>
    </xf>
    <xf numFmtId="39" fontId="0" fillId="0" borderId="6" xfId="0" applyNumberFormat="1" applyFont="1" applyFill="1" applyBorder="1" applyAlignment="1">
      <alignment vertical="top" wrapText="1"/>
    </xf>
    <xf numFmtId="14" fontId="6" fillId="0" borderId="1" xfId="0" applyNumberFormat="1" applyFont="1" applyBorder="1" applyAlignment="1">
      <alignment horizontal="left" vertical="top"/>
    </xf>
    <xf numFmtId="14" fontId="0" fillId="0" borderId="1" xfId="0" applyNumberFormat="1" applyFont="1" applyBorder="1" applyAlignment="1">
      <alignment vertical="top" wrapText="1"/>
    </xf>
    <xf numFmtId="0" fontId="0" fillId="0" borderId="10" xfId="0" applyFont="1" applyBorder="1" applyAlignment="1">
      <alignment horizontal="center" vertical="top" wrapText="1"/>
    </xf>
    <xf numFmtId="49" fontId="0" fillId="0" borderId="10" xfId="0" applyNumberFormat="1" applyFont="1" applyBorder="1" applyAlignment="1">
      <alignment horizontal="center" vertical="top" wrapText="1"/>
    </xf>
    <xf numFmtId="39" fontId="0" fillId="0" borderId="10" xfId="0" applyNumberFormat="1" applyFont="1" applyBorder="1" applyAlignment="1">
      <alignment vertical="top" wrapText="1"/>
    </xf>
    <xf numFmtId="0" fontId="0" fillId="0" borderId="0" xfId="0" applyFont="1" applyAlignment="1">
      <alignment vertical="top" wrapText="1"/>
    </xf>
    <xf numFmtId="39" fontId="0" fillId="0" borderId="0" xfId="0" applyNumberFormat="1" applyFont="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515151"/>
      <rgbColor rgb="FFA5A5A5"/>
      <rgbColor rgb="FF88F94E"/>
      <rgbColor rgb="FFEAEAEA"/>
      <rgbColor rgb="FFFEFB6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2500313</xdr:colOff>
      <xdr:row>37</xdr:row>
      <xdr:rowOff>253795</xdr:rowOff>
    </xdr:from>
    <xdr:to>
      <xdr:col>3</xdr:col>
      <xdr:colOff>376237</xdr:colOff>
      <xdr:row>39</xdr:row>
      <xdr:rowOff>31487</xdr:rowOff>
    </xdr:to>
    <xdr:pic>
      <xdr:nvPicPr>
        <xdr:cNvPr id="7" name="Picture 6">
          <a:extLst>
            <a:ext uri="{FF2B5EF4-FFF2-40B4-BE49-F238E27FC236}">
              <a16:creationId xmlns:a16="http://schemas.microsoft.com/office/drawing/2014/main" id="{8F0D82DD-D36C-45A5-A7D8-8D1F3F29E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6538" y="9678783"/>
          <a:ext cx="2028824" cy="320617"/>
        </a:xfrm>
        <a:prstGeom prst="rect">
          <a:avLst/>
        </a:prstGeom>
      </xdr:spPr>
    </xdr:pic>
    <xdr:clientData/>
  </xdr:twoCellAnchor>
  <xdr:twoCellAnchor editAs="oneCell">
    <xdr:from>
      <xdr:col>5</xdr:col>
      <xdr:colOff>390525</xdr:colOff>
      <xdr:row>37</xdr:row>
      <xdr:rowOff>204789</xdr:rowOff>
    </xdr:from>
    <xdr:to>
      <xdr:col>6</xdr:col>
      <xdr:colOff>561975</xdr:colOff>
      <xdr:row>39</xdr:row>
      <xdr:rowOff>173822</xdr:rowOff>
    </xdr:to>
    <xdr:pic>
      <xdr:nvPicPr>
        <xdr:cNvPr id="4" name="Picture 3">
          <a:extLst>
            <a:ext uri="{FF2B5EF4-FFF2-40B4-BE49-F238E27FC236}">
              <a16:creationId xmlns:a16="http://schemas.microsoft.com/office/drawing/2014/main" id="{7FB270E7-54F4-4F6A-99E6-5C278A07E617}"/>
            </a:ext>
          </a:extLst>
        </xdr:cNvPr>
        <xdr:cNvPicPr>
          <a:picLocks noChangeAspect="1"/>
        </xdr:cNvPicPr>
      </xdr:nvPicPr>
      <xdr:blipFill>
        <a:blip xmlns:r="http://schemas.openxmlformats.org/officeDocument/2006/relationships" r:embed="rId2"/>
        <a:stretch>
          <a:fillRect/>
        </a:stretch>
      </xdr:blipFill>
      <xdr:spPr>
        <a:xfrm>
          <a:off x="3910013" y="9634539"/>
          <a:ext cx="1019175" cy="511958"/>
        </a:xfrm>
        <a:prstGeom prst="rect">
          <a:avLst/>
        </a:prstGeom>
      </xdr:spPr>
    </xdr:pic>
    <xdr:clientData/>
  </xdr:twoCellAnchor>
  <xdr:twoCellAnchor editAs="oneCell">
    <xdr:from>
      <xdr:col>2</xdr:col>
      <xdr:colOff>76200</xdr:colOff>
      <xdr:row>31</xdr:row>
      <xdr:rowOff>152400</xdr:rowOff>
    </xdr:from>
    <xdr:to>
      <xdr:col>3</xdr:col>
      <xdr:colOff>266700</xdr:colOff>
      <xdr:row>33</xdr:row>
      <xdr:rowOff>190500</xdr:rowOff>
    </xdr:to>
    <xdr:pic>
      <xdr:nvPicPr>
        <xdr:cNvPr id="2" name="Picture 1">
          <a:extLst>
            <a:ext uri="{FF2B5EF4-FFF2-40B4-BE49-F238E27FC236}">
              <a16:creationId xmlns:a16="http://schemas.microsoft.com/office/drawing/2014/main" id="{E3DEA8D8-1E6F-4F1A-BE3E-1A8043266572}"/>
            </a:ext>
            <a:ext uri="{147F2762-F138-4A5C-976F-8EAC2B608ADB}">
              <a16:predDERef xmlns:a16="http://schemas.microsoft.com/office/drawing/2014/main" pred="{7FB270E7-54F4-4F6A-99E6-5C278A07E617}"/>
            </a:ext>
          </a:extLst>
        </xdr:cNvPr>
        <xdr:cNvPicPr>
          <a:picLocks noChangeAspect="1"/>
        </xdr:cNvPicPr>
      </xdr:nvPicPr>
      <xdr:blipFill>
        <a:blip xmlns:r="http://schemas.openxmlformats.org/officeDocument/2006/relationships" r:embed="rId3"/>
        <a:stretch>
          <a:fillRect/>
        </a:stretch>
      </xdr:blipFill>
      <xdr:spPr>
        <a:xfrm>
          <a:off x="2828925" y="7943850"/>
          <a:ext cx="1571625" cy="561975"/>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uryriverside.sharepoint.com/sites/UryRiversideParkSCIO/Shared%20Documents/General/Money%20Matters/2020-2021/Invoices/Invoice%20No%2001%202020%20Ury%20Riverside%20Park%20SCIO.docx" TargetMode="External"/><Relationship Id="rId7" Type="http://schemas.openxmlformats.org/officeDocument/2006/relationships/hyperlink" Target="https://uryriverside.sharepoint.com/sites/UryRiversideParkSCIO/Shared%20Documents/General/Money%20Matters/2020-2021/Invoices/UPD%2012.doc" TargetMode="External"/><Relationship Id="rId2" Type="http://schemas.openxmlformats.org/officeDocument/2006/relationships/hyperlink" Target="https://uryriverside.sharepoint.com/sites/UryRiversideParkSCIO/Shared%20Documents/General/Money%20Matters/2020-2021/Invoices/UPD%2011.doc" TargetMode="External"/><Relationship Id="rId1" Type="http://schemas.openxmlformats.org/officeDocument/2006/relationships/hyperlink" Target="https://uryriverside.sharepoint.com/sites/UryRiversideParkSCIO/Shared%20Documents/General/Money%20Matters/2020-2021/Invoices/invoice%200000802%20Uryside%20-%20maintenance%20compensatory%20trees.pdf" TargetMode="External"/><Relationship Id="rId6" Type="http://schemas.openxmlformats.org/officeDocument/2006/relationships/hyperlink" Target="https://uryriverside.sharepoint.com/sites/UryRiversideParkSCIO/Shared%20Documents/General/Money%20Matters/2020-2021/Invoices/URY%20RIVERSIDE%20PARK%204820.docx" TargetMode="External"/><Relationship Id="rId5" Type="http://schemas.openxmlformats.org/officeDocument/2006/relationships/hyperlink" Target="https://uryriverside.sharepoint.com/sites/UryRiversideParkSCIO/Shared%20Documents/General/Money%20Matters/2020-2021/Invoices/invoice%200000839%20Uryside%20-%20Paid%20by%20Aberdeenshire%20Council%20from%20Scottish%20Forestry%20Annual%20Maintenance%20Grant.pdf" TargetMode="External"/><Relationship Id="rId4" Type="http://schemas.openxmlformats.org/officeDocument/2006/relationships/hyperlink" Target="https://uryriverside.sharepoint.com/sites/UryRiversideParkSCIO/Shared%20Documents/General/Money%20Matters/2020-2021/Invoices/Fusion%20Hog%20Roast%20-%20Bench%20-%20Inv%20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0" sqref="D10"/>
    </sheetView>
  </sheetViews>
  <sheetFormatPr defaultColWidth="10" defaultRowHeight="13.15" customHeight="1"/>
  <cols>
    <col min="1" max="1" width="2" customWidth="1"/>
    <col min="2" max="4" width="33.5703125" customWidth="1"/>
  </cols>
  <sheetData>
    <row r="3" spans="2:4" ht="0.2" customHeight="1">
      <c r="B3" s="69" t="s">
        <v>0</v>
      </c>
      <c r="C3" s="70"/>
      <c r="D3" s="70"/>
    </row>
    <row r="7" spans="2:4" ht="18">
      <c r="B7" s="1" t="s">
        <v>1</v>
      </c>
      <c r="C7" s="1" t="s">
        <v>2</v>
      </c>
      <c r="D7" s="1" t="s">
        <v>3</v>
      </c>
    </row>
    <row r="9" spans="2:4" ht="15">
      <c r="B9" s="2" t="s">
        <v>4</v>
      </c>
      <c r="C9" s="2"/>
      <c r="D9" s="2"/>
    </row>
    <row r="10" spans="2:4" ht="15">
      <c r="B10" s="3"/>
      <c r="C10" s="3" t="s">
        <v>5</v>
      </c>
      <c r="D10" s="4" t="s">
        <v>4</v>
      </c>
    </row>
    <row r="11" spans="2:4" ht="15">
      <c r="B11" s="2" t="s">
        <v>6</v>
      </c>
      <c r="C11" s="2"/>
      <c r="D11" s="2"/>
    </row>
    <row r="12" spans="2:4" ht="15">
      <c r="B12" s="3"/>
      <c r="C12" s="3" t="s">
        <v>5</v>
      </c>
      <c r="D12" s="4" t="s">
        <v>6</v>
      </c>
    </row>
  </sheetData>
  <mergeCells count="1">
    <mergeCell ref="B3:D3"/>
  </mergeCells>
  <hyperlinks>
    <hyperlink ref="D10" location="'Accounts '!R1C1" display="Accounts " xr:uid="{00000000-0004-0000-0000-000000000000}"/>
    <hyperlink ref="D12" location="'Receipts &amp; Expenditure'!R1C1" display="Receipts &amp; Expenditur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1"/>
  <sheetViews>
    <sheetView showGridLines="0" tabSelected="1" topLeftCell="A23" workbookViewId="0">
      <selection activeCell="B27" sqref="B27"/>
    </sheetView>
  </sheetViews>
  <sheetFormatPr defaultColWidth="16.28515625" defaultRowHeight="19.899999999999999" customHeight="1"/>
  <cols>
    <col min="1" max="1" width="3.85546875" style="5" customWidth="1"/>
    <col min="2" max="2" width="37.42578125" style="5" customWidth="1"/>
    <col min="3" max="3" width="20.7109375" style="5" customWidth="1"/>
    <col min="4" max="4" width="9.7109375" style="5" customWidth="1"/>
    <col min="5" max="5" width="12" style="5" customWidth="1"/>
    <col min="6" max="6" width="11.85546875" style="5" customWidth="1"/>
    <col min="7" max="8" width="10.7109375" style="5" customWidth="1"/>
    <col min="9" max="9" width="11.140625" style="5" customWidth="1"/>
    <col min="10" max="10" width="11.85546875" style="5" customWidth="1"/>
    <col min="11" max="256" width="16.28515625" style="5" customWidth="1"/>
  </cols>
  <sheetData>
    <row r="1" spans="1:256" ht="19.7" customHeight="1">
      <c r="A1" s="6" t="s">
        <v>7</v>
      </c>
      <c r="B1" s="7"/>
      <c r="C1" s="8"/>
      <c r="D1" s="8"/>
      <c r="E1" s="8"/>
      <c r="F1" s="8"/>
      <c r="G1" s="8"/>
      <c r="H1" s="8"/>
      <c r="I1" s="8"/>
      <c r="J1" s="8"/>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row>
    <row r="2" spans="1:256" ht="19.7" customHeight="1">
      <c r="A2" s="56" t="s">
        <v>8</v>
      </c>
      <c r="B2" s="7"/>
      <c r="C2" s="10"/>
      <c r="D2" s="10"/>
      <c r="E2" s="10"/>
      <c r="F2" s="10"/>
      <c r="G2" s="10"/>
      <c r="H2" s="10"/>
      <c r="I2" s="10"/>
      <c r="J2" s="10"/>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c r="IR2" s="25"/>
      <c r="IS2" s="25"/>
      <c r="IT2" s="25"/>
      <c r="IU2" s="25"/>
      <c r="IV2" s="25"/>
    </row>
    <row r="3" spans="1:256" ht="19.7" customHeight="1">
      <c r="A3" s="7"/>
      <c r="B3" s="7"/>
      <c r="C3" s="7"/>
      <c r="D3" s="11"/>
      <c r="E3" s="11"/>
      <c r="F3" s="11"/>
      <c r="G3" s="11"/>
      <c r="H3" s="11"/>
      <c r="I3" s="7"/>
      <c r="J3" s="7"/>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c r="HU3" s="25"/>
      <c r="HV3" s="25"/>
      <c r="HW3" s="25"/>
      <c r="HX3" s="25"/>
      <c r="HY3" s="25"/>
      <c r="HZ3" s="25"/>
      <c r="IA3" s="25"/>
      <c r="IB3" s="25"/>
      <c r="IC3" s="25"/>
      <c r="ID3" s="25"/>
      <c r="IE3" s="25"/>
      <c r="IF3" s="25"/>
      <c r="IG3" s="25"/>
      <c r="IH3" s="25"/>
      <c r="II3" s="25"/>
      <c r="IJ3" s="25"/>
      <c r="IK3" s="25"/>
      <c r="IL3" s="25"/>
      <c r="IM3" s="25"/>
      <c r="IN3" s="25"/>
      <c r="IO3" s="25"/>
      <c r="IP3" s="25"/>
      <c r="IQ3" s="25"/>
      <c r="IR3" s="25"/>
      <c r="IS3" s="25"/>
      <c r="IT3" s="25"/>
      <c r="IU3" s="25"/>
      <c r="IV3" s="25"/>
    </row>
    <row r="4" spans="1:256" ht="19.7" customHeight="1">
      <c r="A4" s="7"/>
      <c r="B4" s="7"/>
      <c r="C4" s="7"/>
      <c r="D4" s="12" t="s">
        <v>9</v>
      </c>
      <c r="E4" s="11"/>
      <c r="F4" s="12" t="s">
        <v>10</v>
      </c>
      <c r="G4" s="11"/>
      <c r="H4" s="12" t="s">
        <v>11</v>
      </c>
      <c r="I4" s="7"/>
      <c r="J4" s="7"/>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row>
    <row r="5" spans="1:256" ht="19.7" customHeight="1">
      <c r="A5" s="6" t="s">
        <v>12</v>
      </c>
      <c r="B5" s="7"/>
      <c r="C5" s="10"/>
      <c r="D5" s="10"/>
      <c r="E5" s="10"/>
      <c r="F5" s="10"/>
      <c r="G5" s="10"/>
      <c r="H5" s="10"/>
      <c r="I5" s="10"/>
      <c r="J5" s="10"/>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row>
    <row r="6" spans="1:256" ht="19.7" customHeight="1">
      <c r="A6" s="7"/>
      <c r="B6" s="13" t="s">
        <v>13</v>
      </c>
      <c r="C6" s="10"/>
      <c r="D6" s="14"/>
      <c r="E6" s="14">
        <f>'Receipts &amp; Expenditure'!M5</f>
        <v>350</v>
      </c>
      <c r="F6" s="14"/>
      <c r="G6" s="14">
        <f>'Receipts &amp; Expenditure'!T5</f>
        <v>1409.59</v>
      </c>
      <c r="H6" s="14">
        <f>E6+G6</f>
        <v>1759.59</v>
      </c>
      <c r="I6" s="10"/>
      <c r="J6" s="10"/>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row>
    <row r="7" spans="1:256" ht="19.7" customHeight="1">
      <c r="A7" s="7"/>
      <c r="B7" s="13" t="s">
        <v>14</v>
      </c>
      <c r="C7" s="10"/>
      <c r="D7" s="14"/>
      <c r="E7" s="14"/>
      <c r="F7" s="14"/>
      <c r="G7" s="14"/>
      <c r="H7" s="14"/>
      <c r="I7" s="10"/>
      <c r="J7" s="10"/>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row>
    <row r="8" spans="1:256" s="67" customFormat="1" ht="19.7" customHeight="1">
      <c r="A8" s="7"/>
      <c r="B8" s="13"/>
      <c r="C8" s="19" t="str">
        <f>'Receipts &amp; Expenditure'!N4</f>
        <v>Rent Grant</v>
      </c>
      <c r="D8" s="14">
        <f>'Receipts &amp; Expenditure'!N5</f>
        <v>60</v>
      </c>
      <c r="E8" s="14"/>
      <c r="F8" s="14"/>
      <c r="G8" s="14"/>
      <c r="H8" s="14">
        <f>D8+F8</f>
        <v>60</v>
      </c>
      <c r="I8" s="10"/>
      <c r="J8" s="10"/>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ht="19.7" customHeight="1">
      <c r="A9" s="7"/>
      <c r="B9" s="7"/>
      <c r="C9" s="15" t="str">
        <f>'Receipts &amp; Expenditure'!O$4</f>
        <v>Insurance Grant</v>
      </c>
      <c r="D9" s="14">
        <f>'Receipts &amp; Expenditure'!O5</f>
        <v>255.89</v>
      </c>
      <c r="E9" s="14"/>
      <c r="F9" s="14"/>
      <c r="G9" s="14"/>
      <c r="H9" s="14">
        <f>D9+F9</f>
        <v>255.89</v>
      </c>
      <c r="I9" s="10"/>
      <c r="J9" s="10"/>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1:256" ht="19.899999999999999" customHeight="1">
      <c r="A10" s="7"/>
      <c r="B10" s="7"/>
      <c r="C10" s="15" t="str">
        <f>'Receipts &amp; Expenditure'!P$4</f>
        <v>Entrance stone</v>
      </c>
      <c r="D10" s="14">
        <f>'Receipts &amp; Expenditure'!P5</f>
        <v>18566.48</v>
      </c>
      <c r="E10" s="14"/>
      <c r="F10" s="14"/>
      <c r="G10" s="14"/>
      <c r="H10" s="14">
        <f>D10+F10</f>
        <v>18566.48</v>
      </c>
      <c r="I10" s="10"/>
      <c r="J10" s="19"/>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1:256" s="67" customFormat="1" ht="19.7" customHeight="1">
      <c r="A11" s="7"/>
      <c r="B11" s="7"/>
      <c r="C11" s="15" t="str">
        <f>'Receipts &amp; Expenditure'!Q$4</f>
        <v>Maintenance Grant</v>
      </c>
      <c r="D11" s="14">
        <f>'Receipts &amp; Expenditure'!Q5</f>
        <v>2040</v>
      </c>
      <c r="E11" s="14"/>
      <c r="F11" s="14"/>
      <c r="G11" s="14"/>
      <c r="H11" s="14">
        <f>D11+F11</f>
        <v>2040</v>
      </c>
      <c r="I11" s="10"/>
      <c r="J11" s="10"/>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pans="1:256" ht="20.25" customHeight="1">
      <c r="A12" s="7"/>
      <c r="B12" s="7"/>
      <c r="C12" s="10"/>
      <c r="D12" s="17"/>
      <c r="E12" s="14">
        <f>SUM(D9:D11)</f>
        <v>20862.37</v>
      </c>
      <c r="F12" s="14"/>
      <c r="G12" s="14">
        <f>SUM(F9:F11)</f>
        <v>0</v>
      </c>
      <c r="H12" s="17">
        <f>SUM(H6:H11)</f>
        <v>22681.96</v>
      </c>
      <c r="I12" s="10"/>
      <c r="J12" s="10"/>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row>
    <row r="13" spans="1:256" ht="20.85" customHeight="1">
      <c r="A13" s="6" t="s">
        <v>15</v>
      </c>
      <c r="B13" s="7"/>
      <c r="C13" s="10"/>
      <c r="D13" s="14"/>
      <c r="E13" s="18">
        <f>SUM(E6:E12)</f>
        <v>21212.37</v>
      </c>
      <c r="F13" s="14"/>
      <c r="G13" s="18">
        <f>SUM(G6:G12)</f>
        <v>1409.59</v>
      </c>
      <c r="H13" s="18">
        <f>SUM(H12:H12)</f>
        <v>22681.96</v>
      </c>
      <c r="I13" s="10"/>
      <c r="J13" s="10"/>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row>
    <row r="14" spans="1:256" ht="20.25" customHeight="1">
      <c r="A14" s="7"/>
      <c r="B14" s="7"/>
      <c r="C14" s="10"/>
      <c r="D14" s="14"/>
      <c r="E14" s="17"/>
      <c r="F14" s="14"/>
      <c r="G14" s="17"/>
      <c r="H14" s="17"/>
      <c r="I14" s="10"/>
      <c r="J14" s="10"/>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row>
    <row r="15" spans="1:256" ht="19.7" customHeight="1">
      <c r="A15" s="6" t="s">
        <v>16</v>
      </c>
      <c r="B15" s="7"/>
      <c r="C15" s="10"/>
      <c r="D15" s="14"/>
      <c r="E15" s="14"/>
      <c r="F15" s="14"/>
      <c r="G15" s="14"/>
      <c r="H15" s="14"/>
      <c r="I15" s="10"/>
      <c r="J15" s="10"/>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row>
    <row r="16" spans="1:256" ht="19.7" customHeight="1">
      <c r="A16" s="7"/>
      <c r="B16" s="15" t="str">
        <f>'Receipts &amp; Expenditure'!G4</f>
        <v>Insurance</v>
      </c>
      <c r="C16" s="10"/>
      <c r="D16" s="14"/>
      <c r="E16" s="14">
        <f>'Receipts &amp; Expenditure'!G5</f>
        <v>0</v>
      </c>
      <c r="F16" s="14"/>
      <c r="G16" s="14"/>
      <c r="H16" s="14">
        <f>G16+E16</f>
        <v>0</v>
      </c>
      <c r="I16" s="10"/>
      <c r="J16" s="10"/>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row>
    <row r="17" spans="1:256" ht="19.7" customHeight="1">
      <c r="A17" s="7"/>
      <c r="B17" s="15" t="str">
        <f>'Receipts &amp; Expenditure'!H4</f>
        <v>Rental of Hall</v>
      </c>
      <c r="C17" s="10"/>
      <c r="D17" s="14"/>
      <c r="E17" s="14">
        <f>'Receipts &amp; Expenditure'!H5</f>
        <v>120</v>
      </c>
      <c r="F17" s="14"/>
      <c r="G17" s="14"/>
      <c r="H17" s="14">
        <f t="shared" ref="H17:H21" si="0">G17+E17</f>
        <v>120</v>
      </c>
      <c r="I17" s="10"/>
      <c r="J17" s="10"/>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row>
    <row r="18" spans="1:256" ht="19.7" customHeight="1">
      <c r="A18" s="7"/>
      <c r="B18" s="15" t="str">
        <f>'Receipts &amp; Expenditure'!I4</f>
        <v>Ground Maintenance</v>
      </c>
      <c r="C18" s="10"/>
      <c r="D18" s="14"/>
      <c r="E18" s="14">
        <f>'Receipts &amp; Expenditure'!I5</f>
        <v>2376</v>
      </c>
      <c r="F18" s="14"/>
      <c r="G18" s="14"/>
      <c r="H18" s="14">
        <f t="shared" si="0"/>
        <v>2376</v>
      </c>
      <c r="I18" s="10"/>
      <c r="J18" s="10"/>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row>
    <row r="19" spans="1:256" s="67" customFormat="1" ht="19.7" customHeight="1">
      <c r="A19" s="7"/>
      <c r="B19" s="15" t="str">
        <f>'Receipts &amp; Expenditure'!J4</f>
        <v>Bank Charge</v>
      </c>
      <c r="C19" s="10"/>
      <c r="D19" s="14"/>
      <c r="E19" s="14">
        <f>'Receipts &amp; Expenditure'!J5</f>
        <v>7.1</v>
      </c>
      <c r="F19" s="14"/>
      <c r="G19" s="14"/>
      <c r="H19" s="14">
        <f t="shared" si="0"/>
        <v>7.1</v>
      </c>
      <c r="I19" s="10"/>
      <c r="J19" s="10"/>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row>
    <row r="20" spans="1:256" s="67" customFormat="1" ht="19.7" customHeight="1">
      <c r="A20" s="7"/>
      <c r="B20" s="15" t="str">
        <f>'Receipts &amp; Expenditure'!K4</f>
        <v>Entrance Construction</v>
      </c>
      <c r="C20" s="10"/>
      <c r="D20" s="14"/>
      <c r="E20" s="14">
        <f>'Receipts &amp; Expenditure'!K5</f>
        <v>18566.48</v>
      </c>
      <c r="F20" s="14"/>
      <c r="G20" s="14"/>
      <c r="H20" s="14">
        <f t="shared" si="0"/>
        <v>18566.48</v>
      </c>
      <c r="I20" s="10"/>
      <c r="J20" s="10"/>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row>
    <row r="21" spans="1:256" ht="20.25" customHeight="1">
      <c r="A21" s="7"/>
      <c r="B21" s="15" t="str">
        <f>'Receipts &amp; Expenditure'!L4</f>
        <v>Park static equiment</v>
      </c>
      <c r="C21" s="10"/>
      <c r="D21" s="14"/>
      <c r="E21" s="14">
        <f>'Receipts &amp; Expenditure'!L5</f>
        <v>409.4</v>
      </c>
      <c r="F21" s="14"/>
      <c r="G21" s="14"/>
      <c r="H21" s="14">
        <f t="shared" si="0"/>
        <v>409.4</v>
      </c>
      <c r="I21" s="10"/>
      <c r="J21" s="10"/>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row>
    <row r="22" spans="1:256" ht="20.85" customHeight="1">
      <c r="A22" s="6" t="s">
        <v>17</v>
      </c>
      <c r="B22" s="7"/>
      <c r="C22" s="10"/>
      <c r="D22" s="14"/>
      <c r="E22" s="18">
        <f>SUM(E16:E21)</f>
        <v>21478.98</v>
      </c>
      <c r="F22" s="14"/>
      <c r="G22" s="18">
        <f>SUM(G16:G21)</f>
        <v>0</v>
      </c>
      <c r="H22" s="18">
        <f>SUM(H16:H21)</f>
        <v>21478.98</v>
      </c>
      <c r="I22" s="10"/>
      <c r="J22" s="10"/>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row>
    <row r="23" spans="1:256" ht="20.25" customHeight="1">
      <c r="A23" s="10"/>
      <c r="B23" s="7"/>
      <c r="C23" s="10"/>
      <c r="D23" s="14"/>
      <c r="E23" s="17"/>
      <c r="F23" s="14"/>
      <c r="G23" s="17"/>
      <c r="H23" s="17"/>
      <c r="I23" s="10"/>
      <c r="J23" s="10"/>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row>
    <row r="24" spans="1:256" ht="20.25" customHeight="1">
      <c r="A24" s="6" t="s">
        <v>18</v>
      </c>
      <c r="B24" s="7"/>
      <c r="C24" s="10"/>
      <c r="D24" s="14"/>
      <c r="E24" s="14"/>
      <c r="F24" s="14"/>
      <c r="G24" s="14"/>
      <c r="H24" s="16">
        <f>H13-H22</f>
        <v>1202.9799999999996</v>
      </c>
      <c r="I24" s="10"/>
      <c r="J24" s="10"/>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row>
    <row r="25" spans="1:256" ht="20.25" customHeight="1">
      <c r="A25" s="7"/>
      <c r="B25" s="7"/>
      <c r="C25" s="10"/>
      <c r="D25" s="14"/>
      <c r="E25" s="14"/>
      <c r="F25" s="14"/>
      <c r="G25" s="14"/>
      <c r="H25" s="17"/>
      <c r="I25" s="10"/>
      <c r="J25" s="10"/>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row>
    <row r="26" spans="1:256" ht="19.7" customHeight="1">
      <c r="A26" s="7"/>
      <c r="B26" s="7"/>
      <c r="C26" s="10"/>
      <c r="D26" s="14"/>
      <c r="E26" s="14"/>
      <c r="F26" s="14"/>
      <c r="G26" s="14"/>
      <c r="H26" s="14"/>
      <c r="I26" s="10"/>
      <c r="J26" s="10"/>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row>
    <row r="27" spans="1:256" ht="19.7" customHeight="1">
      <c r="A27" s="10"/>
      <c r="B27" s="7"/>
      <c r="C27" s="19" t="s">
        <v>19</v>
      </c>
      <c r="D27" s="14"/>
      <c r="E27" s="57">
        <v>30.04</v>
      </c>
      <c r="F27" s="14"/>
      <c r="G27" s="14">
        <v>1095.19</v>
      </c>
      <c r="H27" s="14">
        <f>G27+E27</f>
        <v>1125.23</v>
      </c>
      <c r="I27" s="10"/>
      <c r="J27" s="10"/>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row>
    <row r="28" spans="1:256" ht="20.25" customHeight="1">
      <c r="A28" s="10"/>
      <c r="B28" s="7"/>
      <c r="C28" s="13" t="str">
        <f>A24</f>
        <v>Surplus / (Deficit) for year</v>
      </c>
      <c r="D28" s="14"/>
      <c r="E28" s="16">
        <f>E13-E22</f>
        <v>-266.61000000000058</v>
      </c>
      <c r="F28" s="14"/>
      <c r="G28" s="16">
        <f>G13-G22</f>
        <v>1409.59</v>
      </c>
      <c r="H28" s="16">
        <f>H24</f>
        <v>1202.9799999999996</v>
      </c>
      <c r="I28" s="10"/>
      <c r="J28" s="10"/>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row>
    <row r="29" spans="1:256" ht="20.85" customHeight="1">
      <c r="A29" s="10"/>
      <c r="B29" s="7"/>
      <c r="C29" s="19" t="s">
        <v>20</v>
      </c>
      <c r="D29" s="14"/>
      <c r="E29" s="18">
        <f>SUM(E27:E28)</f>
        <v>-236.57000000000059</v>
      </c>
      <c r="F29" s="14"/>
      <c r="G29" s="18">
        <f>SUM(G27:G28)</f>
        <v>2504.7799999999997</v>
      </c>
      <c r="H29" s="18">
        <f>H27+H28</f>
        <v>2328.2099999999996</v>
      </c>
      <c r="I29" s="10"/>
      <c r="J29" s="10"/>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row>
    <row r="30" spans="1:256" ht="20.25" customHeight="1">
      <c r="A30" s="10"/>
      <c r="B30" s="7"/>
      <c r="C30" s="10"/>
      <c r="D30" s="14"/>
      <c r="E30" s="17"/>
      <c r="F30" s="14"/>
      <c r="G30" s="17"/>
      <c r="H30" s="17"/>
      <c r="I30" s="10"/>
      <c r="J30" s="10"/>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row>
    <row r="31" spans="1:256" ht="20.25" customHeight="1">
      <c r="A31" s="7"/>
      <c r="B31" s="7"/>
      <c r="C31" s="6" t="s">
        <v>21</v>
      </c>
      <c r="D31" s="14"/>
      <c r="E31" s="14"/>
      <c r="F31" s="14"/>
      <c r="G31" s="14"/>
      <c r="H31" s="16">
        <f>H29</f>
        <v>2328.2099999999996</v>
      </c>
      <c r="I31" s="10"/>
      <c r="J31" s="10"/>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row>
    <row r="32" spans="1:256" ht="20.25" customHeight="1">
      <c r="A32" s="10"/>
      <c r="B32" s="7"/>
      <c r="C32" s="10"/>
      <c r="D32" s="10"/>
      <c r="E32" s="10"/>
      <c r="F32" s="10"/>
      <c r="G32" s="10"/>
      <c r="H32" s="20"/>
      <c r="I32" s="10"/>
      <c r="J32" s="10"/>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row>
    <row r="33" spans="1:10" ht="21.6" customHeight="1">
      <c r="A33" s="10"/>
      <c r="B33" s="7"/>
      <c r="C33" s="21"/>
      <c r="D33" s="22"/>
      <c r="E33" s="62"/>
      <c r="F33" s="23"/>
      <c r="G33" s="10"/>
      <c r="H33" s="10"/>
      <c r="I33" s="10"/>
      <c r="J33" s="10"/>
    </row>
    <row r="34" spans="1:10" ht="21.6" customHeight="1">
      <c r="A34" s="10"/>
      <c r="B34" s="7"/>
      <c r="C34" s="24" t="s">
        <v>22</v>
      </c>
      <c r="D34" s="22"/>
      <c r="E34" s="24" t="s">
        <v>23</v>
      </c>
      <c r="F34" s="23"/>
      <c r="G34" s="10"/>
      <c r="H34" s="10"/>
      <c r="I34" s="10"/>
      <c r="J34" s="10"/>
    </row>
    <row r="35" spans="1:10" ht="21.6" customHeight="1">
      <c r="A35" s="10"/>
      <c r="B35" s="7"/>
      <c r="C35" s="24" t="s">
        <v>24</v>
      </c>
      <c r="D35" s="22"/>
      <c r="E35" s="24" t="s">
        <v>25</v>
      </c>
      <c r="F35" s="23"/>
      <c r="G35" s="10"/>
      <c r="H35" s="10"/>
      <c r="I35" s="10"/>
      <c r="J35" s="10"/>
    </row>
    <row r="36" spans="1:10" ht="21.6" customHeight="1">
      <c r="A36" s="10"/>
      <c r="B36" s="7"/>
      <c r="C36" s="24" t="s">
        <v>26</v>
      </c>
      <c r="D36" s="22"/>
      <c r="E36" s="21" t="s">
        <v>27</v>
      </c>
      <c r="F36" s="23"/>
      <c r="G36" s="10"/>
      <c r="H36" s="10"/>
      <c r="I36" s="10"/>
      <c r="J36" s="10"/>
    </row>
    <row r="37" spans="1:10" ht="21.6" customHeight="1">
      <c r="A37" s="10"/>
      <c r="B37" s="7"/>
      <c r="C37" s="21"/>
      <c r="D37" s="22"/>
      <c r="E37" s="21"/>
      <c r="F37" s="23"/>
      <c r="G37" s="10"/>
      <c r="H37" s="10"/>
      <c r="I37" s="10"/>
      <c r="J37" s="10"/>
    </row>
    <row r="38" spans="1:10" ht="21.6" customHeight="1">
      <c r="A38" s="10"/>
      <c r="B38" s="7"/>
      <c r="C38" s="24" t="s">
        <v>28</v>
      </c>
      <c r="D38" s="22"/>
      <c r="E38" s="21"/>
      <c r="F38" s="23"/>
      <c r="G38" s="10"/>
      <c r="H38" s="10"/>
      <c r="I38" s="10"/>
      <c r="J38" s="10"/>
    </row>
    <row r="39" spans="1:10" ht="21.6" customHeight="1">
      <c r="A39" s="10"/>
      <c r="B39" s="7"/>
      <c r="C39" s="21"/>
      <c r="D39" s="22"/>
      <c r="E39" s="62">
        <v>42807</v>
      </c>
      <c r="F39" s="23"/>
      <c r="G39" s="10"/>
      <c r="H39" s="63">
        <v>42889</v>
      </c>
      <c r="I39" s="10"/>
      <c r="J39" s="10"/>
    </row>
    <row r="40" spans="1:10" ht="21.6" customHeight="1">
      <c r="A40" s="10"/>
      <c r="B40" s="7"/>
      <c r="C40" s="24" t="s">
        <v>22</v>
      </c>
      <c r="D40" s="22"/>
      <c r="E40" s="24" t="s">
        <v>29</v>
      </c>
      <c r="F40" s="24" t="s">
        <v>30</v>
      </c>
      <c r="G40" s="10"/>
      <c r="H40" s="24" t="s">
        <v>31</v>
      </c>
      <c r="I40" s="10"/>
      <c r="J40" s="10"/>
    </row>
    <row r="41" spans="1:10" ht="21.6" customHeight="1">
      <c r="A41" s="10"/>
      <c r="B41" s="7"/>
      <c r="C41" s="24" t="s">
        <v>32</v>
      </c>
      <c r="D41" s="22"/>
      <c r="E41" s="24" t="s">
        <v>25</v>
      </c>
      <c r="F41" s="24" t="s">
        <v>33</v>
      </c>
      <c r="G41" s="10"/>
      <c r="H41" s="24" t="s">
        <v>25</v>
      </c>
      <c r="I41" s="21"/>
      <c r="J41" s="10"/>
    </row>
  </sheetData>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30"/>
  <sheetViews>
    <sheetView showGridLines="0" zoomScale="53" workbookViewId="0">
      <selection activeCell="B10" sqref="B10"/>
    </sheetView>
  </sheetViews>
  <sheetFormatPr defaultColWidth="16.28515625" defaultRowHeight="19.899999999999999" customHeight="1"/>
  <cols>
    <col min="1" max="1" width="16.28515625" style="25" customWidth="1"/>
    <col min="2" max="2" width="29.7109375" style="25" customWidth="1"/>
    <col min="3" max="4" width="11.140625" style="25" customWidth="1"/>
    <col min="5" max="5" width="11.85546875" style="25" customWidth="1"/>
    <col min="6" max="6" width="10.85546875" style="25" customWidth="1"/>
    <col min="7" max="7" width="8.85546875" style="25" customWidth="1"/>
    <col min="8" max="8" width="9.85546875" style="25" customWidth="1"/>
    <col min="9" max="9" width="9.7109375" style="25" customWidth="1"/>
    <col min="10" max="10" width="6.85546875" style="25" customWidth="1"/>
    <col min="11" max="12" width="11.85546875" style="25" customWidth="1"/>
    <col min="13" max="13" width="9" style="25" customWidth="1"/>
    <col min="14" max="14" width="9.7109375" style="25" customWidth="1"/>
    <col min="15" max="15" width="10.85546875" style="25" customWidth="1"/>
    <col min="16" max="16" width="10.140625" style="25" customWidth="1"/>
    <col min="17" max="21" width="8.7109375" style="25" customWidth="1"/>
    <col min="22" max="255" width="16.28515625" style="25" customWidth="1"/>
  </cols>
  <sheetData>
    <row r="1" spans="1:22" ht="20.100000000000001" customHeight="1">
      <c r="A1" s="6" t="s">
        <v>7</v>
      </c>
      <c r="B1" s="26"/>
      <c r="C1" s="27"/>
      <c r="D1" s="27"/>
      <c r="E1" s="27"/>
      <c r="F1" s="28"/>
      <c r="G1" s="29"/>
      <c r="H1" s="29"/>
      <c r="I1" s="29"/>
      <c r="J1" s="29"/>
      <c r="K1" s="64"/>
      <c r="L1" s="30"/>
      <c r="M1" s="31"/>
      <c r="N1" s="32"/>
      <c r="O1" s="32"/>
      <c r="P1" s="32"/>
      <c r="Q1" s="32"/>
      <c r="R1" s="32"/>
      <c r="S1" s="33"/>
      <c r="T1" s="32"/>
      <c r="U1" s="32"/>
    </row>
    <row r="2" spans="1:22" ht="20.100000000000001" customHeight="1">
      <c r="A2" s="9" t="s">
        <v>8</v>
      </c>
      <c r="B2" s="26"/>
      <c r="C2" s="27"/>
      <c r="D2" s="27"/>
      <c r="E2" s="27"/>
      <c r="F2" s="28"/>
      <c r="G2" s="29"/>
      <c r="H2" s="29"/>
      <c r="I2" s="29"/>
      <c r="J2" s="29"/>
      <c r="K2" s="64"/>
      <c r="L2" s="30"/>
      <c r="M2" s="31"/>
      <c r="N2" s="32"/>
      <c r="O2" s="32"/>
      <c r="P2" s="32"/>
      <c r="Q2" s="32"/>
      <c r="R2" s="32"/>
      <c r="S2" s="33"/>
      <c r="T2" s="32"/>
      <c r="U2" s="32"/>
    </row>
    <row r="3" spans="1:22" ht="20.100000000000001" customHeight="1">
      <c r="A3" s="34"/>
      <c r="B3" s="29"/>
      <c r="C3" s="27"/>
      <c r="D3" s="27"/>
      <c r="E3" s="27"/>
      <c r="F3" s="28"/>
      <c r="G3" s="29"/>
      <c r="H3" s="29"/>
      <c r="I3" s="29"/>
      <c r="J3" s="29"/>
      <c r="K3" s="64"/>
      <c r="L3" s="30"/>
      <c r="M3" s="35" t="s">
        <v>34</v>
      </c>
      <c r="N3" s="32"/>
      <c r="O3" s="32"/>
      <c r="P3" s="32"/>
      <c r="Q3" s="32"/>
      <c r="R3" s="32"/>
      <c r="S3" s="36" t="s">
        <v>35</v>
      </c>
      <c r="T3" s="32"/>
      <c r="U3" s="32"/>
    </row>
    <row r="4" spans="1:22" ht="44.1" customHeight="1">
      <c r="A4" s="37" t="s">
        <v>36</v>
      </c>
      <c r="B4" s="29"/>
      <c r="C4" s="38" t="s">
        <v>16</v>
      </c>
      <c r="D4" s="38" t="s">
        <v>12</v>
      </c>
      <c r="E4" s="38" t="s">
        <v>37</v>
      </c>
      <c r="F4" s="28"/>
      <c r="G4" s="37" t="s">
        <v>38</v>
      </c>
      <c r="H4" s="37" t="s">
        <v>39</v>
      </c>
      <c r="I4" s="37" t="s">
        <v>40</v>
      </c>
      <c r="J4" s="37" t="s">
        <v>41</v>
      </c>
      <c r="K4" s="65" t="s">
        <v>42</v>
      </c>
      <c r="L4" s="39" t="s">
        <v>43</v>
      </c>
      <c r="M4" s="40" t="s">
        <v>13</v>
      </c>
      <c r="N4" s="41" t="s">
        <v>44</v>
      </c>
      <c r="O4" s="41" t="s">
        <v>45</v>
      </c>
      <c r="P4" s="41" t="s">
        <v>46</v>
      </c>
      <c r="Q4" s="41" t="s">
        <v>47</v>
      </c>
      <c r="R4" s="32"/>
      <c r="S4" s="41"/>
      <c r="T4" s="41" t="s">
        <v>13</v>
      </c>
      <c r="U4" s="41" t="s">
        <v>48</v>
      </c>
    </row>
    <row r="5" spans="1:22" ht="20.100000000000001" customHeight="1">
      <c r="A5" s="42"/>
      <c r="B5" s="42"/>
      <c r="C5" s="43">
        <f>SUM(C6:C30)</f>
        <v>21478.98</v>
      </c>
      <c r="D5" s="43">
        <f>SUM(D6:D30)</f>
        <v>22681.96</v>
      </c>
      <c r="E5" s="43">
        <f>D5-C5</f>
        <v>1202.9799999999996</v>
      </c>
      <c r="F5" s="43">
        <f t="shared" ref="F5:U5" si="0">SUM(F6:F30)</f>
        <v>0</v>
      </c>
      <c r="G5" s="43">
        <f t="shared" si="0"/>
        <v>0</v>
      </c>
      <c r="H5" s="43">
        <f t="shared" si="0"/>
        <v>120</v>
      </c>
      <c r="I5" s="43">
        <f t="shared" si="0"/>
        <v>2376</v>
      </c>
      <c r="J5" s="43">
        <f t="shared" si="0"/>
        <v>7.1</v>
      </c>
      <c r="K5" s="43">
        <f t="shared" si="0"/>
        <v>18566.48</v>
      </c>
      <c r="L5" s="44">
        <f t="shared" si="0"/>
        <v>409.4</v>
      </c>
      <c r="M5" s="45">
        <f t="shared" si="0"/>
        <v>350</v>
      </c>
      <c r="N5" s="43">
        <f t="shared" si="0"/>
        <v>60</v>
      </c>
      <c r="O5" s="43">
        <f t="shared" si="0"/>
        <v>255.89</v>
      </c>
      <c r="P5" s="43">
        <f t="shared" si="0"/>
        <v>18566.48</v>
      </c>
      <c r="Q5" s="43">
        <f t="shared" si="0"/>
        <v>2040</v>
      </c>
      <c r="R5" s="43">
        <f t="shared" si="0"/>
        <v>0</v>
      </c>
      <c r="S5" s="43">
        <f t="shared" si="0"/>
        <v>0</v>
      </c>
      <c r="T5" s="43">
        <f t="shared" si="0"/>
        <v>1409.59</v>
      </c>
      <c r="U5" s="43">
        <f t="shared" si="0"/>
        <v>0</v>
      </c>
      <c r="V5" s="68">
        <f>SUM(M5:U5)</f>
        <v>22681.96</v>
      </c>
    </row>
    <row r="6" spans="1:22" ht="20.100000000000001" customHeight="1">
      <c r="A6" s="46">
        <v>42424</v>
      </c>
      <c r="B6" s="47" t="s">
        <v>49</v>
      </c>
      <c r="C6" s="48"/>
      <c r="D6" s="61">
        <v>18566.48</v>
      </c>
      <c r="E6" s="48"/>
      <c r="F6" s="43">
        <f t="shared" ref="F6:F18" si="1">SUM(G6:U6)-C6-D6</f>
        <v>0</v>
      </c>
      <c r="G6" s="48"/>
      <c r="H6" s="48"/>
      <c r="I6" s="48"/>
      <c r="J6" s="48"/>
      <c r="K6" s="66"/>
      <c r="L6" s="50"/>
      <c r="M6" s="51"/>
      <c r="N6" s="52"/>
      <c r="O6" s="52"/>
      <c r="P6" s="52">
        <v>18566.48</v>
      </c>
      <c r="Q6" s="52"/>
      <c r="R6" s="52"/>
      <c r="S6" s="52"/>
      <c r="T6" s="52"/>
      <c r="U6" s="52"/>
    </row>
    <row r="7" spans="1:22" ht="20.100000000000001" customHeight="1">
      <c r="A7" s="46">
        <v>42427</v>
      </c>
      <c r="B7" s="47" t="s">
        <v>50</v>
      </c>
      <c r="C7" s="48">
        <v>59.4</v>
      </c>
      <c r="D7" s="61"/>
      <c r="E7" s="48"/>
      <c r="F7" s="43">
        <f t="shared" si="1"/>
        <v>0</v>
      </c>
      <c r="G7" s="48"/>
      <c r="H7" s="48"/>
      <c r="I7" s="48"/>
      <c r="J7" s="48"/>
      <c r="K7" s="66"/>
      <c r="L7" s="50">
        <v>59.4</v>
      </c>
      <c r="M7" s="51"/>
      <c r="N7" s="52"/>
      <c r="O7" s="52"/>
      <c r="P7" s="52"/>
      <c r="Q7" s="52"/>
      <c r="R7" s="52"/>
      <c r="S7" s="52"/>
      <c r="T7" s="52"/>
      <c r="U7" s="52"/>
    </row>
    <row r="8" spans="1:22" ht="32.1" customHeight="1">
      <c r="A8" s="46">
        <v>42427</v>
      </c>
      <c r="B8" s="58" t="s">
        <v>51</v>
      </c>
      <c r="C8" s="48">
        <v>60</v>
      </c>
      <c r="D8" s="61"/>
      <c r="E8" s="48"/>
      <c r="F8" s="43">
        <f t="shared" si="1"/>
        <v>0</v>
      </c>
      <c r="G8" s="48"/>
      <c r="H8" s="48">
        <v>60</v>
      </c>
      <c r="I8" s="48"/>
      <c r="J8" s="48"/>
      <c r="K8" s="66"/>
      <c r="L8" s="50"/>
      <c r="M8" s="51"/>
      <c r="N8" s="52"/>
      <c r="O8" s="52"/>
      <c r="P8" s="52"/>
      <c r="Q8" s="52"/>
      <c r="R8" s="52"/>
      <c r="S8" s="52"/>
      <c r="T8" s="52"/>
      <c r="U8" s="52"/>
    </row>
    <row r="9" spans="1:22" ht="32.1" customHeight="1">
      <c r="A9" s="46">
        <v>42466</v>
      </c>
      <c r="B9" s="54" t="s">
        <v>52</v>
      </c>
      <c r="C9" s="61"/>
      <c r="D9" s="48">
        <v>60</v>
      </c>
      <c r="E9" s="48"/>
      <c r="F9" s="43">
        <f t="shared" si="1"/>
        <v>0</v>
      </c>
      <c r="G9" s="48"/>
      <c r="H9" s="48"/>
      <c r="I9" s="48"/>
      <c r="J9" s="48"/>
      <c r="K9" s="66"/>
      <c r="L9" s="50"/>
      <c r="M9" s="51"/>
      <c r="N9" s="52">
        <v>60</v>
      </c>
      <c r="O9" s="52"/>
      <c r="P9" s="52"/>
      <c r="Q9" s="52"/>
      <c r="R9" s="52"/>
      <c r="S9" s="52"/>
      <c r="T9" s="52"/>
      <c r="U9" s="52"/>
    </row>
    <row r="10" spans="1:22" ht="32.1" customHeight="1">
      <c r="A10" s="55">
        <v>42466</v>
      </c>
      <c r="B10" s="58" t="s">
        <v>53</v>
      </c>
      <c r="C10" s="48">
        <v>60</v>
      </c>
      <c r="D10" s="61"/>
      <c r="E10" s="48"/>
      <c r="F10" s="43">
        <f t="shared" si="1"/>
        <v>0</v>
      </c>
      <c r="G10" s="48"/>
      <c r="H10" s="48">
        <v>60</v>
      </c>
      <c r="I10" s="48"/>
      <c r="J10" s="48"/>
      <c r="K10" s="66"/>
      <c r="L10" s="50"/>
      <c r="M10" s="51"/>
      <c r="N10" s="52"/>
      <c r="O10" s="52"/>
      <c r="P10" s="52"/>
      <c r="Q10" s="52"/>
      <c r="R10" s="52"/>
      <c r="S10" s="52"/>
      <c r="T10" s="52"/>
      <c r="U10" s="52"/>
    </row>
    <row r="11" spans="1:22" ht="38.25">
      <c r="A11" s="46">
        <v>42483</v>
      </c>
      <c r="B11" s="58" t="s">
        <v>54</v>
      </c>
      <c r="C11" s="61">
        <v>1320</v>
      </c>
      <c r="D11" s="48"/>
      <c r="E11" s="48"/>
      <c r="F11" s="43">
        <f t="shared" si="1"/>
        <v>0</v>
      </c>
      <c r="G11" s="48"/>
      <c r="H11" s="48"/>
      <c r="I11" s="48">
        <v>1320</v>
      </c>
      <c r="J11" s="48"/>
      <c r="K11" s="66"/>
      <c r="L11" s="50"/>
      <c r="M11" s="51"/>
      <c r="N11" s="52"/>
      <c r="O11" s="52"/>
      <c r="P11" s="52"/>
      <c r="Q11" s="52"/>
      <c r="R11" s="52"/>
      <c r="S11" s="52"/>
      <c r="T11" s="52"/>
      <c r="U11" s="52"/>
    </row>
    <row r="12" spans="1:22" ht="38.25">
      <c r="A12" s="55">
        <v>42489</v>
      </c>
      <c r="B12" s="53" t="s">
        <v>55</v>
      </c>
      <c r="C12" s="61"/>
      <c r="D12" s="48">
        <v>1320</v>
      </c>
      <c r="E12" s="48"/>
      <c r="F12" s="43">
        <f t="shared" si="1"/>
        <v>0</v>
      </c>
      <c r="G12" s="48"/>
      <c r="H12" s="48"/>
      <c r="I12" s="48"/>
      <c r="J12" s="48"/>
      <c r="K12" s="66"/>
      <c r="L12" s="50"/>
      <c r="M12" s="51"/>
      <c r="N12" s="52"/>
      <c r="O12" s="52"/>
      <c r="P12" s="52"/>
      <c r="Q12" s="52">
        <v>1320</v>
      </c>
      <c r="R12" s="52"/>
      <c r="S12" s="52"/>
      <c r="T12" s="52"/>
      <c r="U12" s="52"/>
    </row>
    <row r="13" spans="1:22" ht="25.5">
      <c r="A13" s="46">
        <v>42504</v>
      </c>
      <c r="B13" s="60" t="s">
        <v>56</v>
      </c>
      <c r="C13" s="61">
        <v>18566.48</v>
      </c>
      <c r="D13" s="48"/>
      <c r="E13" s="48"/>
      <c r="F13" s="43">
        <f t="shared" si="1"/>
        <v>0</v>
      </c>
      <c r="G13" s="48"/>
      <c r="H13" s="48"/>
      <c r="I13" s="48"/>
      <c r="J13" s="48"/>
      <c r="K13" s="66">
        <v>18566.48</v>
      </c>
      <c r="L13" s="50"/>
      <c r="M13" s="51"/>
      <c r="N13" s="52"/>
      <c r="O13" s="52"/>
      <c r="P13" s="52"/>
      <c r="Q13" s="52"/>
      <c r="R13" s="52"/>
      <c r="S13" s="52"/>
      <c r="T13" s="52"/>
      <c r="U13" s="52"/>
    </row>
    <row r="14" spans="1:22" ht="28.5" customHeight="1">
      <c r="A14" s="46">
        <v>42601</v>
      </c>
      <c r="B14" s="54" t="s">
        <v>57</v>
      </c>
      <c r="C14" s="48"/>
      <c r="D14" s="61">
        <v>255.89</v>
      </c>
      <c r="E14" s="48"/>
      <c r="F14" s="43">
        <f t="shared" si="1"/>
        <v>0</v>
      </c>
      <c r="G14" s="48"/>
      <c r="H14" s="48"/>
      <c r="I14" s="48"/>
      <c r="J14" s="48"/>
      <c r="K14" s="66"/>
      <c r="L14" s="50"/>
      <c r="M14" s="51"/>
      <c r="N14" s="52"/>
      <c r="O14" s="52">
        <v>255.89</v>
      </c>
      <c r="P14" s="52"/>
      <c r="Q14" s="52"/>
      <c r="R14" s="52"/>
      <c r="S14" s="52"/>
      <c r="T14" s="52"/>
      <c r="U14" s="52"/>
    </row>
    <row r="15" spans="1:22" ht="32.1" customHeight="1">
      <c r="A15" s="46">
        <v>42616</v>
      </c>
      <c r="B15" s="54" t="s">
        <v>58</v>
      </c>
      <c r="C15" s="48"/>
      <c r="D15" s="61">
        <v>400</v>
      </c>
      <c r="E15" s="48"/>
      <c r="F15" s="43">
        <f t="shared" si="1"/>
        <v>0</v>
      </c>
      <c r="G15" s="48"/>
      <c r="H15" s="48"/>
      <c r="I15" s="48"/>
      <c r="J15" s="48"/>
      <c r="K15" s="66"/>
      <c r="L15" s="50"/>
      <c r="M15" s="51"/>
      <c r="N15" s="52"/>
      <c r="O15" s="52"/>
      <c r="P15" s="52"/>
      <c r="Q15" s="52"/>
      <c r="R15" s="52"/>
      <c r="S15" s="52"/>
      <c r="T15" s="52">
        <v>400</v>
      </c>
      <c r="U15" s="52"/>
    </row>
    <row r="16" spans="1:22" ht="28.5" customHeight="1">
      <c r="A16" s="46">
        <v>42635</v>
      </c>
      <c r="B16" s="60" t="s">
        <v>59</v>
      </c>
      <c r="C16" s="61">
        <v>336</v>
      </c>
      <c r="D16" s="48"/>
      <c r="E16" s="48"/>
      <c r="F16" s="43">
        <f t="shared" si="1"/>
        <v>0</v>
      </c>
      <c r="G16" s="48"/>
      <c r="H16" s="48"/>
      <c r="I16" s="48">
        <v>336</v>
      </c>
      <c r="J16" s="48"/>
      <c r="K16" s="66"/>
      <c r="L16" s="50"/>
      <c r="M16" s="51"/>
      <c r="N16" s="52"/>
      <c r="O16" s="52"/>
      <c r="P16" s="52"/>
      <c r="Q16" s="52"/>
      <c r="R16" s="52"/>
      <c r="S16" s="52"/>
      <c r="T16" s="52"/>
      <c r="U16" s="52"/>
    </row>
    <row r="17" spans="1:255" ht="26.25" customHeight="1">
      <c r="A17" s="46">
        <v>42650</v>
      </c>
      <c r="B17" s="47" t="s">
        <v>60</v>
      </c>
      <c r="C17" s="48"/>
      <c r="D17" s="61">
        <v>1000</v>
      </c>
      <c r="E17" s="48"/>
      <c r="F17" s="43">
        <f t="shared" si="1"/>
        <v>0</v>
      </c>
      <c r="G17" s="48"/>
      <c r="H17" s="48"/>
      <c r="I17" s="48"/>
      <c r="J17" s="48"/>
      <c r="K17" s="66"/>
      <c r="L17" s="50"/>
      <c r="M17" s="51"/>
      <c r="N17" s="52"/>
      <c r="O17" s="52"/>
      <c r="P17" s="52"/>
      <c r="Q17" s="52"/>
      <c r="R17" s="52"/>
      <c r="S17" s="52"/>
      <c r="T17" s="52">
        <v>1000</v>
      </c>
      <c r="U17" s="52"/>
    </row>
    <row r="18" spans="1:255" ht="25.5">
      <c r="A18" s="46">
        <v>42333</v>
      </c>
      <c r="B18" s="60" t="s">
        <v>61</v>
      </c>
      <c r="C18" s="61">
        <v>720</v>
      </c>
      <c r="D18" s="48"/>
      <c r="E18" s="48"/>
      <c r="F18" s="43">
        <f t="shared" si="1"/>
        <v>0</v>
      </c>
      <c r="G18" s="48"/>
      <c r="H18" s="48"/>
      <c r="I18" s="48">
        <v>720</v>
      </c>
      <c r="J18" s="48"/>
      <c r="K18" s="66"/>
      <c r="L18" s="50"/>
      <c r="M18" s="51"/>
      <c r="N18" s="52"/>
      <c r="O18" s="52"/>
      <c r="P18" s="52"/>
      <c r="Q18" s="52"/>
      <c r="R18" s="52"/>
      <c r="S18" s="52"/>
      <c r="T18" s="52"/>
      <c r="U18" s="52"/>
    </row>
    <row r="19" spans="1:255" s="59" customFormat="1" ht="51">
      <c r="A19" s="46">
        <v>42657</v>
      </c>
      <c r="B19" s="54" t="s">
        <v>62</v>
      </c>
      <c r="C19" s="61"/>
      <c r="D19" s="48">
        <v>720</v>
      </c>
      <c r="E19" s="48"/>
      <c r="F19" s="43"/>
      <c r="G19" s="48"/>
      <c r="H19" s="48"/>
      <c r="I19" s="48"/>
      <c r="J19" s="48"/>
      <c r="K19" s="66"/>
      <c r="L19" s="50"/>
      <c r="M19" s="51"/>
      <c r="N19" s="52"/>
      <c r="O19" s="52"/>
      <c r="P19" s="52"/>
      <c r="Q19" s="52">
        <v>720</v>
      </c>
      <c r="R19" s="52"/>
      <c r="S19" s="52"/>
      <c r="T19" s="52"/>
      <c r="U19" s="52"/>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row>
    <row r="20" spans="1:255" ht="25.5">
      <c r="A20" s="46">
        <v>42712</v>
      </c>
      <c r="B20" s="54" t="s">
        <v>63</v>
      </c>
      <c r="C20" s="61"/>
      <c r="D20" s="48">
        <v>350</v>
      </c>
      <c r="E20" s="48"/>
      <c r="F20" s="43">
        <f t="shared" ref="F20:F30" si="2">SUM(G20:U20)-C20-D20</f>
        <v>0</v>
      </c>
      <c r="G20" s="48"/>
      <c r="H20" s="48"/>
      <c r="I20" s="48"/>
      <c r="J20" s="48"/>
      <c r="K20" s="66"/>
      <c r="L20" s="50"/>
      <c r="M20" s="51">
        <v>350</v>
      </c>
      <c r="N20" s="52"/>
      <c r="O20" s="52"/>
      <c r="P20" s="52"/>
      <c r="Q20" s="52"/>
      <c r="R20" s="52"/>
      <c r="S20" s="52"/>
      <c r="T20" s="52"/>
      <c r="U20" s="52"/>
    </row>
    <row r="21" spans="1:255" ht="25.5">
      <c r="A21" s="46">
        <v>42724</v>
      </c>
      <c r="B21" s="60" t="s">
        <v>64</v>
      </c>
      <c r="C21" s="61">
        <v>350</v>
      </c>
      <c r="D21" s="61"/>
      <c r="E21" s="48"/>
      <c r="F21" s="43">
        <f t="shared" si="2"/>
        <v>0</v>
      </c>
      <c r="G21" s="48"/>
      <c r="H21" s="48"/>
      <c r="I21" s="48"/>
      <c r="J21" s="48"/>
      <c r="K21" s="66"/>
      <c r="L21" s="50">
        <v>350</v>
      </c>
      <c r="M21" s="51"/>
      <c r="N21" s="52"/>
      <c r="O21" s="52"/>
      <c r="P21" s="52"/>
      <c r="Q21" s="52"/>
      <c r="R21" s="52"/>
      <c r="S21" s="52"/>
      <c r="T21" s="52"/>
      <c r="U21" s="52"/>
    </row>
    <row r="22" spans="1:255" ht="32.1" customHeight="1">
      <c r="A22" s="46">
        <v>42353</v>
      </c>
      <c r="B22" s="54" t="s">
        <v>65</v>
      </c>
      <c r="C22" s="61"/>
      <c r="D22" s="61">
        <v>9.59</v>
      </c>
      <c r="E22" s="48"/>
      <c r="F22" s="43">
        <f t="shared" si="2"/>
        <v>0</v>
      </c>
      <c r="G22" s="48"/>
      <c r="H22" s="48"/>
      <c r="I22" s="48"/>
      <c r="J22" s="48"/>
      <c r="K22" s="66"/>
      <c r="L22" s="50"/>
      <c r="M22" s="51"/>
      <c r="N22" s="52"/>
      <c r="O22" s="52"/>
      <c r="P22" s="52"/>
      <c r="Q22" s="52"/>
      <c r="R22" s="52"/>
      <c r="S22" s="52"/>
      <c r="T22" s="52">
        <v>9.59</v>
      </c>
      <c r="U22" s="52"/>
    </row>
    <row r="23" spans="1:255" ht="20.100000000000001" customHeight="1">
      <c r="A23" s="46">
        <v>42762</v>
      </c>
      <c r="B23" s="54" t="s">
        <v>66</v>
      </c>
      <c r="C23" s="61">
        <v>7.1</v>
      </c>
      <c r="D23" s="61"/>
      <c r="E23" s="48"/>
      <c r="F23" s="43">
        <f t="shared" si="2"/>
        <v>0</v>
      </c>
      <c r="G23" s="48"/>
      <c r="H23" s="48"/>
      <c r="I23" s="48"/>
      <c r="J23" s="48">
        <v>7.1</v>
      </c>
      <c r="K23" s="66"/>
      <c r="L23" s="50"/>
      <c r="M23" s="51"/>
      <c r="N23" s="52"/>
      <c r="O23" s="52"/>
      <c r="P23" s="52"/>
      <c r="Q23" s="52"/>
      <c r="R23" s="52"/>
      <c r="S23" s="52"/>
      <c r="T23" s="52"/>
      <c r="U23" s="52"/>
    </row>
    <row r="24" spans="1:255" ht="32.1" customHeight="1">
      <c r="A24" s="46"/>
      <c r="B24" s="47"/>
      <c r="C24" s="43"/>
      <c r="D24" s="48"/>
      <c r="E24" s="48"/>
      <c r="F24" s="43">
        <f t="shared" si="2"/>
        <v>0</v>
      </c>
      <c r="G24" s="48"/>
      <c r="H24" s="48"/>
      <c r="I24" s="48"/>
      <c r="J24" s="48"/>
      <c r="K24" s="66"/>
      <c r="L24" s="50"/>
      <c r="M24" s="51"/>
      <c r="N24" s="52"/>
      <c r="O24" s="52"/>
      <c r="P24" s="52"/>
      <c r="Q24" s="52"/>
      <c r="R24" s="52"/>
      <c r="S24" s="52"/>
      <c r="T24" s="52"/>
      <c r="U24" s="52"/>
    </row>
    <row r="25" spans="1:255" ht="20.100000000000001" customHeight="1">
      <c r="A25" s="46"/>
      <c r="B25" s="47"/>
      <c r="C25" s="49"/>
      <c r="D25" s="48"/>
      <c r="E25" s="48"/>
      <c r="F25" s="43">
        <f t="shared" si="2"/>
        <v>0</v>
      </c>
      <c r="G25" s="48"/>
      <c r="H25" s="48"/>
      <c r="I25" s="48"/>
      <c r="J25" s="48"/>
      <c r="K25" s="66"/>
      <c r="L25" s="50"/>
      <c r="M25" s="51"/>
      <c r="N25" s="52"/>
      <c r="O25" s="52"/>
      <c r="P25" s="52"/>
      <c r="Q25" s="52"/>
      <c r="R25" s="52"/>
      <c r="S25" s="52"/>
      <c r="T25" s="52"/>
      <c r="U25" s="52"/>
    </row>
    <row r="26" spans="1:255" ht="32.1" customHeight="1">
      <c r="A26" s="46"/>
      <c r="B26" s="47"/>
      <c r="C26" s="48"/>
      <c r="D26" s="49"/>
      <c r="E26" s="48"/>
      <c r="F26" s="43">
        <f t="shared" si="2"/>
        <v>0</v>
      </c>
      <c r="G26" s="48"/>
      <c r="H26" s="48"/>
      <c r="I26" s="48"/>
      <c r="J26" s="48"/>
      <c r="K26" s="66"/>
      <c r="L26" s="50"/>
      <c r="M26" s="51"/>
      <c r="N26" s="52"/>
      <c r="O26" s="52"/>
      <c r="P26" s="52"/>
      <c r="Q26" s="52"/>
      <c r="R26" s="52"/>
      <c r="S26" s="52"/>
      <c r="T26" s="52"/>
      <c r="U26" s="52"/>
    </row>
    <row r="27" spans="1:255" ht="20.100000000000001" customHeight="1">
      <c r="A27" s="46"/>
      <c r="B27" s="47"/>
      <c r="C27" s="49"/>
      <c r="D27" s="48"/>
      <c r="E27" s="48"/>
      <c r="F27" s="43">
        <f t="shared" si="2"/>
        <v>0</v>
      </c>
      <c r="G27" s="48"/>
      <c r="H27" s="48"/>
      <c r="I27" s="48"/>
      <c r="J27" s="48"/>
      <c r="K27" s="66"/>
      <c r="L27" s="50"/>
      <c r="M27" s="51"/>
      <c r="N27" s="52"/>
      <c r="O27" s="52"/>
      <c r="P27" s="52"/>
      <c r="Q27" s="52"/>
      <c r="R27" s="52"/>
      <c r="S27" s="52"/>
      <c r="T27" s="52"/>
      <c r="U27" s="52"/>
    </row>
    <row r="28" spans="1:255" ht="20.100000000000001" customHeight="1">
      <c r="A28" s="46"/>
      <c r="B28" s="47"/>
      <c r="C28" s="49"/>
      <c r="D28" s="48"/>
      <c r="E28" s="48"/>
      <c r="F28" s="43">
        <f t="shared" si="2"/>
        <v>0</v>
      </c>
      <c r="G28" s="48"/>
      <c r="H28" s="48"/>
      <c r="I28" s="48"/>
      <c r="J28" s="48"/>
      <c r="K28" s="66"/>
      <c r="L28" s="50"/>
      <c r="M28" s="51"/>
      <c r="N28" s="52"/>
      <c r="O28" s="52"/>
      <c r="P28" s="52"/>
      <c r="Q28" s="52"/>
      <c r="R28" s="52"/>
      <c r="S28" s="52"/>
      <c r="T28" s="52"/>
      <c r="U28" s="52"/>
    </row>
    <row r="29" spans="1:255" ht="20.100000000000001" customHeight="1">
      <c r="A29" s="46"/>
      <c r="B29" s="47"/>
      <c r="C29" s="48"/>
      <c r="D29" s="49"/>
      <c r="E29" s="48"/>
      <c r="F29" s="43">
        <f t="shared" si="2"/>
        <v>0</v>
      </c>
      <c r="G29" s="48"/>
      <c r="H29" s="48"/>
      <c r="I29" s="48"/>
      <c r="J29" s="48"/>
      <c r="K29" s="66"/>
      <c r="L29" s="50"/>
      <c r="M29" s="51"/>
      <c r="N29" s="52"/>
      <c r="O29" s="52"/>
      <c r="P29" s="52"/>
      <c r="Q29" s="52"/>
      <c r="R29" s="52"/>
      <c r="S29" s="52"/>
      <c r="T29" s="52"/>
      <c r="U29" s="52"/>
    </row>
    <row r="30" spans="1:255" ht="20.100000000000001" customHeight="1">
      <c r="A30" s="53"/>
      <c r="B30" s="53"/>
      <c r="C30" s="48"/>
      <c r="D30" s="48"/>
      <c r="E30" s="48"/>
      <c r="F30" s="43">
        <f t="shared" si="2"/>
        <v>0</v>
      </c>
      <c r="G30" s="48"/>
      <c r="H30" s="48"/>
      <c r="I30" s="48"/>
      <c r="J30" s="48"/>
      <c r="K30" s="66"/>
      <c r="L30" s="50"/>
      <c r="M30" s="51"/>
      <c r="N30" s="52"/>
      <c r="O30" s="52"/>
      <c r="P30" s="52"/>
      <c r="Q30" s="52"/>
      <c r="R30" s="52"/>
      <c r="S30" s="52"/>
      <c r="T30" s="52"/>
      <c r="U30" s="52"/>
    </row>
  </sheetData>
  <hyperlinks>
    <hyperlink ref="B11" r:id="rId1" xr:uid="{A3C2E26A-BCC8-49DA-B025-099D1EAA62BC}"/>
    <hyperlink ref="B8" r:id="rId2" xr:uid="{2EBCACEF-3ADA-4D3E-A650-C6ABF649565E}"/>
    <hyperlink ref="B13" r:id="rId3" xr:uid="{FC6ADFE5-EFEF-4A6B-B047-A178897F53A2}"/>
    <hyperlink ref="B21" r:id="rId4" xr:uid="{38E3C24D-E07D-4FB9-BCFF-28EE6109B0B5}"/>
    <hyperlink ref="B18" r:id="rId5" xr:uid="{63F9F1D4-A6CA-4B1B-9AB7-2C13EA3ACCFC}"/>
    <hyperlink ref="B16" r:id="rId6" xr:uid="{ECF8C9B7-CD97-4E0B-8485-0EA665C08AC1}"/>
    <hyperlink ref="B10" r:id="rId7" xr:uid="{54D6906D-4553-4796-88A6-07069123DC40}"/>
  </hyperlinks>
  <pageMargins left="0.5" right="0.5" top="0.75" bottom="0.75" header="0.27777800000000002" footer="0.27777800000000002"/>
  <pageSetup orientation="portrait" r:id="rId8"/>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F7CD821C87B142A3651B70CC9FF56D" ma:contentTypeVersion="13" ma:contentTypeDescription="Create a new document." ma:contentTypeScope="" ma:versionID="b73cb3947734f90e820d3996effddcdd">
  <xsd:schema xmlns:xsd="http://www.w3.org/2001/XMLSchema" xmlns:xs="http://www.w3.org/2001/XMLSchema" xmlns:p="http://schemas.microsoft.com/office/2006/metadata/properties" xmlns:ns2="5e36d806-f43e-4e08-b0f0-9e09a0bb89b5" xmlns:ns3="dd3548e8-ff45-4311-96cd-bf5875ddc291" targetNamespace="http://schemas.microsoft.com/office/2006/metadata/properties" ma:root="true" ma:fieldsID="623b9796fbcf8d23101c6ccb2e365780" ns2:_="" ns3:_="">
    <xsd:import namespace="5e36d806-f43e-4e08-b0f0-9e09a0bb89b5"/>
    <xsd:import namespace="dd3548e8-ff45-4311-96cd-bf5875ddc2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camomilesharklarv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d806-f43e-4e08-b0f0-9e09a0bb8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camomilesharklarva" ma:index="20" nillable="true" ma:displayName="camomile shark larva" ma:description="12 July 2020 near Gaulds Gas" ma:format="DateOnly" ma:internalName="camomilesharklarv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d3548e8-ff45-4311-96cd-bf5875ddc29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momilesharklarva xmlns="5e36d806-f43e-4e08-b0f0-9e09a0bb89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E1D5C-1A1C-4014-B902-77111B2C2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d806-f43e-4e08-b0f0-9e09a0bb89b5"/>
    <ds:schemaRef ds:uri="dd3548e8-ff45-4311-96cd-bf5875ddc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D79CA5-F9B6-4D92-94A6-32A9EC88A2E7}">
  <ds:schemaRefs>
    <ds:schemaRef ds:uri="http://purl.org/dc/terms/"/>
    <ds:schemaRef ds:uri="http://www.w3.org/XML/1998/namespace"/>
    <ds:schemaRef ds:uri="dd3548e8-ff45-4311-96cd-bf5875ddc29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5e36d806-f43e-4e08-b0f0-9e09a0bb89b5"/>
  </ds:schemaRefs>
</ds:datastoreItem>
</file>

<file path=customXml/itemProps3.xml><?xml version="1.0" encoding="utf-8"?>
<ds:datastoreItem xmlns:ds="http://schemas.openxmlformats.org/officeDocument/2006/customXml" ds:itemID="{B825CB66-5730-410D-9CF6-65D68829A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Accounts </vt:lpstr>
      <vt:lpstr>Receipts &amp; Expenditure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Hargreaves</dc:creator>
  <cp:keywords/>
  <dc:description/>
  <cp:lastModifiedBy>Ian Talboys</cp:lastModifiedBy>
  <cp:revision/>
  <dcterms:created xsi:type="dcterms:W3CDTF">2019-10-27T20:46:20Z</dcterms:created>
  <dcterms:modified xsi:type="dcterms:W3CDTF">2021-08-29T18:35:04Z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0x01010098F7CD821C87B142A3651B70CC9FF56D</vt:lpwstr>
  </property>
</Properties>
</file>